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lling\Downloads\"/>
    </mc:Choice>
  </mc:AlternateContent>
  <xr:revisionPtr revIDLastSave="0" documentId="8_{B3600886-6CD6-4FB9-82B0-F0F08423B3E6}" xr6:coauthVersionLast="47" xr6:coauthVersionMax="47" xr10:uidLastSave="{00000000-0000-0000-0000-000000000000}"/>
  <workbookProtection workbookAlgorithmName="SHA-512" workbookHashValue="TPqV5I+NI6J8hQgBmrxRLN79hDEY2XcfNGPrPFA+fSR6rdAktGRhq09IZpkVlqnETfxqK7Doy8kpmG2TT/F+ng==" workbookSaltValue="q2aE3AwxMhEMtEHLGBQCXA==" workbookSpinCount="100000" lockStructure="1"/>
  <bookViews>
    <workbookView xWindow="28680" yWindow="-120" windowWidth="29040" windowHeight="15840" xr2:uid="{DB5862D8-2A9D-4547-BECE-B36DCF7BAE5E}"/>
  </bookViews>
  <sheets>
    <sheet name="Drop In Valu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 s="1"/>
  <c r="D7" i="1"/>
  <c r="D26" i="1" s="1"/>
  <c r="D27" i="1" s="1"/>
  <c r="E26" i="1" s="1"/>
  <c r="D16" i="1"/>
  <c r="D17" i="1" s="1"/>
  <c r="D23" i="1" l="1"/>
  <c r="D24" i="1" s="1"/>
  <c r="E20" i="1" s="1"/>
  <c r="D18" i="1"/>
  <c r="E16" i="1" s="1"/>
  <c r="E29" i="1" l="1"/>
</calcChain>
</file>

<file path=xl/sharedStrings.xml><?xml version="1.0" encoding="utf-8"?>
<sst xmlns="http://schemas.openxmlformats.org/spreadsheetml/2006/main" count="29" uniqueCount="28">
  <si>
    <t>Total population of Northern pumps</t>
  </si>
  <si>
    <t>% of population that need to be replaced annually</t>
  </si>
  <si>
    <t>Number of pumps that need to be replaced annually</t>
  </si>
  <si>
    <t>Number of hours required to rebuild a Northern</t>
  </si>
  <si>
    <t xml:space="preserve">Number of hours required to rebuild a Viking </t>
  </si>
  <si>
    <t>Field labor rate</t>
  </si>
  <si>
    <t>Labor savings, annually</t>
  </si>
  <si>
    <t>Average LACT daily production volume, BPD</t>
  </si>
  <si>
    <t>Current price of WTI oil, $ per barrel</t>
  </si>
  <si>
    <t>Lost production savings per pump failure (hourly cost of downtime x time savings of Viking vs. Northern rebuild)</t>
  </si>
  <si>
    <t>Time savings, per pump (hours to rebuild Northern - hours to rebuild Viking)</t>
  </si>
  <si>
    <t>Labor savings, per pump rebuild (field labor rate x time savings, per pump)</t>
  </si>
  <si>
    <t>Average LACT daily production value (current price of oil x average LACT daily production volume)</t>
  </si>
  <si>
    <t>Average LACT hourly production value - hourly cost of downtime (Daily production value / 24 hours</t>
  </si>
  <si>
    <t>Estimated Annual Savings</t>
  </si>
  <si>
    <t>Annual lost production savings (lost production savings per pump x number of pumps replaced annually)</t>
  </si>
  <si>
    <t>Reduced downtime savings</t>
  </si>
  <si>
    <t>Reduced rebuild labor costs savings</t>
  </si>
  <si>
    <t>Increased longevity savings</t>
  </si>
  <si>
    <t>Estimated increased pump life (factor), Viking vs. Northern</t>
  </si>
  <si>
    <t>Parts cost of pump rebuild, per pump</t>
  </si>
  <si>
    <t>Total estimated annual savings</t>
  </si>
  <si>
    <t>Estimates &amp; Assumptions</t>
  </si>
  <si>
    <t>Reduction in annual failures (</t>
  </si>
  <si>
    <t xml:space="preserve">Annual savings from reduction in failures </t>
  </si>
  <si>
    <t xml:space="preserve">Replacing your existing pipeline injection gear pumps with Viking's GB Series could save you $XX annually through increased pump life and reductions in labor and downtime costs.  In addition, Viking  offers significantly lower lead-times and world class support.  I have included the assumptions, estimates, and calculations that I used to identify these savings.  Please contact the Viking Pump Energy Team directly any time or visit our website below to change the values that I used in my assumptions and to personalize your calculated savings. </t>
  </si>
  <si>
    <t>Yellow cells are estimates and assumptions.  
These cells can be changed.Grey cells are calculated using inputs from yellow cells.</t>
  </si>
  <si>
    <t xml:space="preserve">Guidelines: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</si>
</sst>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 hidden="1"/>
    </xf>
    <xf numFmtId="0" fontId="0" fillId="9" borderId="0" xfId="0" applyFill="1" applyBorder="1" applyProtection="1">
      <protection locked="0" hidden="1"/>
    </xf>
    <xf numFmtId="0" fontId="0" fillId="4" borderId="1" xfId="0" applyFill="1" applyBorder="1" applyProtection="1">
      <protection hidden="1"/>
    </xf>
    <xf numFmtId="0" fontId="0" fillId="9" borderId="0" xfId="0" applyFill="1" applyProtection="1">
      <protection locked="0" hidden="1"/>
    </xf>
    <xf numFmtId="0" fontId="0" fillId="4" borderId="2" xfId="0" applyFill="1" applyBorder="1" applyProtection="1">
      <protection hidden="1"/>
    </xf>
    <xf numFmtId="1" fontId="0" fillId="3" borderId="8" xfId="0" applyNumberFormat="1" applyFill="1" applyBorder="1" applyAlignment="1" applyProtection="1">
      <alignment horizontal="center"/>
      <protection hidden="1"/>
    </xf>
    <xf numFmtId="0" fontId="0" fillId="4" borderId="15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5" borderId="1" xfId="0" applyFill="1" applyBorder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0" fontId="0" fillId="5" borderId="2" xfId="0" applyFill="1" applyBorder="1" applyProtection="1">
      <protection hidden="1"/>
    </xf>
    <xf numFmtId="164" fontId="0" fillId="3" borderId="2" xfId="0" applyNumberFormat="1" applyFill="1" applyBorder="1" applyAlignment="1" applyProtection="1">
      <alignment horizontal="center" vertical="center"/>
      <protection hidden="1"/>
    </xf>
    <xf numFmtId="0" fontId="0" fillId="5" borderId="3" xfId="0" applyFill="1" applyBorder="1" applyProtection="1">
      <protection hidden="1"/>
    </xf>
    <xf numFmtId="164" fontId="0" fillId="3" borderId="3" xfId="0" applyNumberFormat="1" applyFill="1" applyBorder="1" applyAlignment="1" applyProtection="1">
      <alignment horizontal="center"/>
      <protection hidden="1"/>
    </xf>
    <xf numFmtId="0" fontId="0" fillId="7" borderId="1" xfId="0" applyFill="1" applyBorder="1" applyProtection="1">
      <protection hidden="1"/>
    </xf>
    <xf numFmtId="0" fontId="0" fillId="7" borderId="10" xfId="0" applyFill="1" applyBorder="1" applyProtection="1">
      <protection hidden="1"/>
    </xf>
    <xf numFmtId="164" fontId="0" fillId="3" borderId="10" xfId="0" applyNumberFormat="1" applyFill="1" applyBorder="1" applyAlignment="1" applyProtection="1">
      <alignment horizontal="center"/>
      <protection hidden="1"/>
    </xf>
    <xf numFmtId="0" fontId="0" fillId="7" borderId="2" xfId="0" applyFill="1" applyBorder="1" applyProtection="1">
      <protection hidden="1"/>
    </xf>
    <xf numFmtId="164" fontId="0" fillId="3" borderId="2" xfId="0" applyNumberFormat="1" applyFill="1" applyBorder="1" applyAlignment="1" applyProtection="1">
      <alignment horizontal="center"/>
      <protection hidden="1"/>
    </xf>
    <xf numFmtId="0" fontId="0" fillId="7" borderId="3" xfId="0" applyFill="1" applyBorder="1" applyProtection="1">
      <protection hidden="1"/>
    </xf>
    <xf numFmtId="164" fontId="0" fillId="3" borderId="3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3" fillId="8" borderId="6" xfId="0" applyFont="1" applyFill="1" applyBorder="1" applyAlignment="1" applyProtection="1">
      <alignment horizontal="center" vertical="center" wrapText="1"/>
      <protection hidden="1"/>
    </xf>
    <xf numFmtId="164" fontId="2" fillId="8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9" borderId="0" xfId="0" applyFill="1" applyBorder="1" applyProtection="1">
      <protection hidden="1"/>
    </xf>
    <xf numFmtId="0" fontId="0" fillId="9" borderId="0" xfId="0" applyFill="1" applyProtection="1">
      <protection hidden="1"/>
    </xf>
    <xf numFmtId="0" fontId="1" fillId="9" borderId="0" xfId="0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/>
      <protection hidden="1"/>
    </xf>
    <xf numFmtId="0" fontId="1" fillId="9" borderId="0" xfId="0" applyFont="1" applyFill="1" applyBorder="1" applyAlignment="1" applyProtection="1">
      <alignment horizontal="center" vertical="center" wrapText="1"/>
      <protection hidden="1"/>
    </xf>
    <xf numFmtId="164" fontId="1" fillId="9" borderId="0" xfId="0" applyNumberFormat="1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 vertical="center"/>
      <protection hidden="1"/>
    </xf>
    <xf numFmtId="0" fontId="1" fillId="9" borderId="0" xfId="0" applyFont="1" applyFill="1" applyBorder="1" applyAlignment="1" applyProtection="1">
      <alignment horizontal="center" wrapText="1"/>
      <protection hidden="1"/>
    </xf>
    <xf numFmtId="0" fontId="2" fillId="9" borderId="0" xfId="0" applyFont="1" applyFill="1" applyAlignment="1" applyProtection="1">
      <alignment horizontal="right" vertical="center"/>
      <protection hidden="1"/>
    </xf>
    <xf numFmtId="0" fontId="1" fillId="9" borderId="0" xfId="0" applyFont="1" applyFill="1" applyAlignment="1" applyProtection="1">
      <alignment horizontal="left" vertical="center" wrapText="1"/>
      <protection hidden="1"/>
    </xf>
    <xf numFmtId="0" fontId="1" fillId="9" borderId="0" xfId="0" applyFont="1" applyFill="1" applyProtection="1">
      <protection hidden="1"/>
    </xf>
    <xf numFmtId="9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5" fontId="1" fillId="2" borderId="6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4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7" borderId="13" xfId="0" applyFont="1" applyFill="1" applyBorder="1" applyAlignment="1" applyProtection="1">
      <alignment horizontal="center" vertical="center" wrapText="1"/>
      <protection hidden="1"/>
    </xf>
    <xf numFmtId="0" fontId="1" fillId="7" borderId="5" xfId="0" applyFont="1" applyFill="1" applyBorder="1" applyAlignment="1" applyProtection="1">
      <alignment horizontal="center" vertical="center" wrapText="1"/>
      <protection hidden="1"/>
    </xf>
    <xf numFmtId="0" fontId="1" fillId="7" borderId="14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164" fontId="1" fillId="7" borderId="11" xfId="0" applyNumberFormat="1" applyFont="1" applyFill="1" applyBorder="1" applyAlignment="1" applyProtection="1">
      <alignment horizontal="center" vertical="center"/>
      <protection hidden="1"/>
    </xf>
    <xf numFmtId="164" fontId="1" fillId="7" borderId="4" xfId="0" applyNumberFormat="1" applyFont="1" applyFill="1" applyBorder="1" applyAlignment="1" applyProtection="1">
      <alignment horizontal="center" vertical="center"/>
      <protection hidden="1"/>
    </xf>
    <xf numFmtId="164" fontId="1" fillId="7" borderId="12" xfId="0" applyNumberFormat="1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 wrapText="1"/>
      <protection hidden="1"/>
    </xf>
    <xf numFmtId="0" fontId="1" fillId="5" borderId="5" xfId="0" applyFont="1" applyFill="1" applyBorder="1" applyAlignment="1" applyProtection="1">
      <alignment horizontal="center" vertical="center" wrapText="1"/>
      <protection hidden="1"/>
    </xf>
    <xf numFmtId="0" fontId="1" fillId="5" borderId="14" xfId="0" applyFont="1" applyFill="1" applyBorder="1" applyAlignment="1" applyProtection="1">
      <alignment horizontal="center" vertical="center" wrapText="1"/>
      <protection hidden="1"/>
    </xf>
    <xf numFmtId="164" fontId="1" fillId="5" borderId="11" xfId="0" applyNumberFormat="1" applyFont="1" applyFill="1" applyBorder="1" applyAlignment="1" applyProtection="1">
      <alignment horizontal="center" vertical="center"/>
      <protection hidden="1"/>
    </xf>
    <xf numFmtId="164" fontId="1" fillId="5" borderId="4" xfId="0" applyNumberFormat="1" applyFont="1" applyFill="1" applyBorder="1" applyAlignment="1" applyProtection="1">
      <alignment horizontal="center" vertical="center"/>
      <protection hidden="1"/>
    </xf>
    <xf numFmtId="164" fontId="1" fillId="5" borderId="12" xfId="0" applyNumberFormat="1" applyFont="1" applyFill="1" applyBorder="1" applyAlignment="1" applyProtection="1">
      <alignment horizontal="center" vertical="center"/>
      <protection hidden="1"/>
    </xf>
    <xf numFmtId="0" fontId="1" fillId="6" borderId="7" xfId="0" applyFont="1" applyFill="1" applyBorder="1" applyAlignment="1" applyProtection="1">
      <alignment horizontal="center" wrapText="1"/>
      <protection hidden="1"/>
    </xf>
    <xf numFmtId="0" fontId="1" fillId="6" borderId="9" xfId="0" applyFont="1" applyFill="1" applyBorder="1" applyAlignment="1" applyProtection="1">
      <alignment horizontal="center" wrapText="1"/>
      <protection hidden="1"/>
    </xf>
    <xf numFmtId="164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9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C9BC-A701-48AE-9FD8-E90C9B26048E}">
  <dimension ref="A1:AO96"/>
  <sheetViews>
    <sheetView showGridLines="0" showRowColHeaders="0" tabSelected="1" workbookViewId="0">
      <selection activeCell="B2" sqref="B2:E3"/>
    </sheetView>
  </sheetViews>
  <sheetFormatPr defaultColWidth="9.109375" defaultRowHeight="14.4" x14ac:dyDescent="0.3"/>
  <cols>
    <col min="1" max="1" width="3.33203125" style="3" customWidth="1"/>
    <col min="2" max="2" width="21.6640625" style="3" customWidth="1"/>
    <col min="3" max="3" width="102.88671875" style="3" bestFit="1" customWidth="1"/>
    <col min="4" max="4" width="23.109375" style="3" customWidth="1"/>
    <col min="5" max="5" width="20.33203125" style="3" customWidth="1"/>
    <col min="6" max="6" width="3.88671875" style="3" customWidth="1"/>
    <col min="7" max="16384" width="9.109375" style="3"/>
  </cols>
  <sheetData>
    <row r="1" spans="1:41" ht="5.4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41" ht="27.6" customHeight="1" x14ac:dyDescent="0.3">
      <c r="A2" s="28"/>
      <c r="B2" s="52" t="s">
        <v>25</v>
      </c>
      <c r="C2" s="52"/>
      <c r="D2" s="52"/>
      <c r="E2" s="52"/>
      <c r="F2" s="28"/>
      <c r="G2" s="28"/>
      <c r="H2" s="28"/>
      <c r="I2" s="28"/>
      <c r="J2" s="28"/>
      <c r="K2" s="28"/>
    </row>
    <row r="3" spans="1:41" ht="27.6" customHeight="1" x14ac:dyDescent="0.3">
      <c r="A3" s="28"/>
      <c r="B3" s="52"/>
      <c r="C3" s="52"/>
      <c r="D3" s="52"/>
      <c r="E3" s="52"/>
      <c r="F3" s="28"/>
      <c r="G3" s="28"/>
      <c r="H3" s="28"/>
      <c r="I3" s="28"/>
      <c r="J3" s="28"/>
      <c r="K3" s="28"/>
    </row>
    <row r="4" spans="1:41" s="4" customFormat="1" ht="5.4" customHeight="1" thickBo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41" ht="15" thickBot="1" x14ac:dyDescent="0.35">
      <c r="A5" s="28"/>
      <c r="B5" s="43" t="s">
        <v>22</v>
      </c>
      <c r="C5" s="5" t="s">
        <v>0</v>
      </c>
      <c r="D5" s="1">
        <v>300</v>
      </c>
      <c r="E5" s="46" t="s">
        <v>14</v>
      </c>
      <c r="F5" s="30"/>
      <c r="G5" s="30"/>
      <c r="H5" s="30"/>
      <c r="I5" s="30"/>
      <c r="J5" s="30"/>
      <c r="K5" s="3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" thickBot="1" x14ac:dyDescent="0.35">
      <c r="A6" s="28"/>
      <c r="B6" s="44"/>
      <c r="C6" s="7" t="s">
        <v>1</v>
      </c>
      <c r="D6" s="40">
        <v>0.25</v>
      </c>
      <c r="E6" s="47"/>
      <c r="F6" s="30"/>
      <c r="G6" s="30"/>
      <c r="H6" s="30"/>
      <c r="I6" s="30"/>
      <c r="J6" s="30"/>
      <c r="K6" s="3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15" thickBot="1" x14ac:dyDescent="0.35">
      <c r="A7" s="28"/>
      <c r="B7" s="44"/>
      <c r="C7" s="7" t="s">
        <v>2</v>
      </c>
      <c r="D7" s="8">
        <f>D5*D6</f>
        <v>75</v>
      </c>
      <c r="E7" s="47"/>
      <c r="F7" s="30"/>
      <c r="G7" s="30"/>
      <c r="H7" s="30"/>
      <c r="I7" s="30"/>
      <c r="J7" s="30"/>
      <c r="K7" s="3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5" thickBot="1" x14ac:dyDescent="0.35">
      <c r="A8" s="28"/>
      <c r="B8" s="44"/>
      <c r="C8" s="7" t="s">
        <v>3</v>
      </c>
      <c r="D8" s="2">
        <v>6</v>
      </c>
      <c r="E8" s="47"/>
      <c r="F8" s="30"/>
      <c r="G8" s="30"/>
      <c r="H8" s="30"/>
      <c r="I8" s="30"/>
      <c r="J8" s="30"/>
      <c r="K8" s="3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5" thickBot="1" x14ac:dyDescent="0.35">
      <c r="A9" s="28"/>
      <c r="B9" s="44"/>
      <c r="C9" s="7" t="s">
        <v>4</v>
      </c>
      <c r="D9" s="2">
        <v>2</v>
      </c>
      <c r="E9" s="47"/>
      <c r="F9" s="30"/>
      <c r="G9" s="30"/>
      <c r="H9" s="30"/>
      <c r="I9" s="30"/>
      <c r="J9" s="30"/>
      <c r="K9" s="3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5" thickBot="1" x14ac:dyDescent="0.35">
      <c r="A10" s="28"/>
      <c r="B10" s="44"/>
      <c r="C10" s="7" t="s">
        <v>7</v>
      </c>
      <c r="D10" s="2">
        <v>4000</v>
      </c>
      <c r="E10" s="47"/>
      <c r="F10" s="30"/>
      <c r="G10" s="30"/>
      <c r="H10" s="30"/>
      <c r="I10" s="30"/>
      <c r="J10" s="30"/>
      <c r="K10" s="3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5" thickBot="1" x14ac:dyDescent="0.35">
      <c r="A11" s="28"/>
      <c r="B11" s="44"/>
      <c r="C11" s="7" t="s">
        <v>8</v>
      </c>
      <c r="D11" s="41">
        <v>69</v>
      </c>
      <c r="E11" s="47"/>
      <c r="F11" s="30"/>
      <c r="G11" s="30"/>
      <c r="H11" s="30"/>
      <c r="I11" s="30"/>
      <c r="J11" s="30"/>
      <c r="K11" s="3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5" thickBot="1" x14ac:dyDescent="0.35">
      <c r="A12" s="28"/>
      <c r="B12" s="44"/>
      <c r="C12" s="7" t="s">
        <v>5</v>
      </c>
      <c r="D12" s="41">
        <v>175</v>
      </c>
      <c r="E12" s="47"/>
      <c r="F12" s="30"/>
      <c r="G12" s="30"/>
      <c r="H12" s="30"/>
      <c r="I12" s="30"/>
      <c r="J12" s="30"/>
      <c r="K12" s="3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5" thickBot="1" x14ac:dyDescent="0.35">
      <c r="A13" s="28"/>
      <c r="B13" s="44"/>
      <c r="C13" s="9" t="s">
        <v>19</v>
      </c>
      <c r="D13" s="42">
        <v>2</v>
      </c>
      <c r="E13" s="47"/>
      <c r="F13" s="30"/>
      <c r="G13" s="30"/>
      <c r="H13" s="30"/>
      <c r="I13" s="30"/>
      <c r="J13" s="30"/>
      <c r="K13" s="3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5" thickBot="1" x14ac:dyDescent="0.35">
      <c r="A14" s="28"/>
      <c r="B14" s="45"/>
      <c r="C14" s="10" t="s">
        <v>20</v>
      </c>
      <c r="D14" s="41">
        <v>15000</v>
      </c>
      <c r="E14" s="48"/>
      <c r="F14" s="30"/>
      <c r="G14" s="30"/>
      <c r="H14" s="30"/>
      <c r="I14" s="30"/>
      <c r="J14" s="30"/>
      <c r="K14" s="3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s="4" customFormat="1" ht="9.9" customHeight="1" thickBot="1" x14ac:dyDescent="0.35">
      <c r="A15" s="29"/>
      <c r="B15" s="31"/>
      <c r="C15" s="29"/>
      <c r="D15" s="32"/>
      <c r="E15" s="33"/>
      <c r="F15" s="29"/>
      <c r="G15" s="29"/>
      <c r="H15" s="29"/>
      <c r="I15" s="29"/>
      <c r="J15" s="29"/>
      <c r="K15" s="29"/>
    </row>
    <row r="16" spans="1:41" x14ac:dyDescent="0.3">
      <c r="A16" s="28"/>
      <c r="B16" s="56" t="s">
        <v>17</v>
      </c>
      <c r="C16" s="11" t="s">
        <v>10</v>
      </c>
      <c r="D16" s="12">
        <f>D8-D9</f>
        <v>4</v>
      </c>
      <c r="E16" s="59">
        <f>D18</f>
        <v>52500</v>
      </c>
      <c r="F16" s="30"/>
      <c r="G16" s="30"/>
      <c r="H16" s="30"/>
      <c r="I16" s="30"/>
      <c r="J16" s="30"/>
      <c r="K16" s="3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x14ac:dyDescent="0.3">
      <c r="A17" s="28"/>
      <c r="B17" s="57"/>
      <c r="C17" s="13" t="s">
        <v>11</v>
      </c>
      <c r="D17" s="14">
        <f>D12*D16</f>
        <v>700</v>
      </c>
      <c r="E17" s="60"/>
      <c r="F17" s="30"/>
      <c r="G17" s="30"/>
      <c r="H17" s="30"/>
      <c r="I17" s="30"/>
      <c r="J17" s="30"/>
      <c r="K17" s="3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5" thickBot="1" x14ac:dyDescent="0.35">
      <c r="A18" s="28"/>
      <c r="B18" s="58"/>
      <c r="C18" s="15" t="s">
        <v>6</v>
      </c>
      <c r="D18" s="16">
        <f>D17*D7</f>
        <v>52500</v>
      </c>
      <c r="E18" s="61"/>
      <c r="F18" s="30"/>
      <c r="G18" s="30"/>
      <c r="H18" s="30"/>
      <c r="I18" s="30"/>
      <c r="J18" s="30"/>
      <c r="K18" s="3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s="4" customFormat="1" ht="9.9" customHeight="1" thickBot="1" x14ac:dyDescent="0.35">
      <c r="A19" s="29"/>
      <c r="B19" s="33"/>
      <c r="C19" s="29"/>
      <c r="D19" s="32"/>
      <c r="E19" s="34"/>
      <c r="F19" s="29"/>
      <c r="G19" s="29"/>
      <c r="H19" s="29"/>
      <c r="I19" s="29"/>
      <c r="J19" s="29"/>
      <c r="K19" s="29"/>
    </row>
    <row r="20" spans="1:41" x14ac:dyDescent="0.3">
      <c r="A20" s="28"/>
      <c r="B20" s="49" t="s">
        <v>16</v>
      </c>
      <c r="C20" s="17" t="s">
        <v>10</v>
      </c>
      <c r="D20" s="12">
        <f>D8-D9</f>
        <v>4</v>
      </c>
      <c r="E20" s="53">
        <f>D24</f>
        <v>3450000</v>
      </c>
      <c r="F20" s="30"/>
      <c r="G20" s="30"/>
      <c r="H20" s="30"/>
      <c r="I20" s="30"/>
      <c r="J20" s="30"/>
      <c r="K20" s="3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x14ac:dyDescent="0.3">
      <c r="A21" s="28"/>
      <c r="B21" s="50"/>
      <c r="C21" s="18" t="s">
        <v>12</v>
      </c>
      <c r="D21" s="19">
        <f>D11*D10</f>
        <v>276000</v>
      </c>
      <c r="E21" s="54"/>
      <c r="F21" s="30"/>
      <c r="G21" s="30"/>
      <c r="H21" s="30"/>
      <c r="I21" s="30"/>
      <c r="J21" s="30"/>
      <c r="K21" s="3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x14ac:dyDescent="0.3">
      <c r="A22" s="28"/>
      <c r="B22" s="50"/>
      <c r="C22" s="20" t="s">
        <v>13</v>
      </c>
      <c r="D22" s="14">
        <f>D21/24</f>
        <v>11500</v>
      </c>
      <c r="E22" s="54"/>
      <c r="F22" s="30"/>
      <c r="G22" s="30"/>
      <c r="H22" s="30"/>
      <c r="I22" s="30"/>
      <c r="J22" s="30"/>
      <c r="K22" s="3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x14ac:dyDescent="0.3">
      <c r="A23" s="28"/>
      <c r="B23" s="50"/>
      <c r="C23" s="20" t="s">
        <v>9</v>
      </c>
      <c r="D23" s="21">
        <f>D20*D22</f>
        <v>46000</v>
      </c>
      <c r="E23" s="54"/>
      <c r="F23" s="30"/>
      <c r="G23" s="30"/>
      <c r="H23" s="30"/>
      <c r="I23" s="30"/>
      <c r="J23" s="30"/>
      <c r="K23" s="3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5" thickBot="1" x14ac:dyDescent="0.35">
      <c r="A24" s="28"/>
      <c r="B24" s="51"/>
      <c r="C24" s="22" t="s">
        <v>15</v>
      </c>
      <c r="D24" s="23">
        <f>D23*D7</f>
        <v>3450000</v>
      </c>
      <c r="E24" s="55"/>
      <c r="F24" s="30"/>
      <c r="G24" s="30"/>
      <c r="H24" s="30"/>
      <c r="I24" s="30"/>
      <c r="J24" s="30"/>
      <c r="K24" s="3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s="4" customFormat="1" ht="9.9" customHeight="1" thickBot="1" x14ac:dyDescent="0.35">
      <c r="A25" s="29"/>
      <c r="B25" s="33"/>
      <c r="C25" s="29"/>
      <c r="D25" s="35"/>
      <c r="E25" s="34"/>
      <c r="F25" s="29"/>
      <c r="G25" s="29"/>
      <c r="H25" s="29"/>
      <c r="I25" s="29"/>
      <c r="J25" s="29"/>
      <c r="K25" s="29"/>
    </row>
    <row r="26" spans="1:41" x14ac:dyDescent="0.3">
      <c r="A26" s="28"/>
      <c r="B26" s="62" t="s">
        <v>18</v>
      </c>
      <c r="C26" s="24" t="s">
        <v>23</v>
      </c>
      <c r="D26" s="12">
        <f>D7-(D7/D13)</f>
        <v>37.5</v>
      </c>
      <c r="E26" s="64">
        <f>D27</f>
        <v>562500</v>
      </c>
      <c r="F26" s="30"/>
      <c r="G26" s="30"/>
      <c r="H26" s="30"/>
      <c r="I26" s="30"/>
      <c r="J26" s="30"/>
      <c r="K26" s="3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5" thickBot="1" x14ac:dyDescent="0.35">
      <c r="A27" s="28"/>
      <c r="B27" s="63"/>
      <c r="C27" s="25" t="s">
        <v>24</v>
      </c>
      <c r="D27" s="16">
        <f>D26*D14</f>
        <v>562500</v>
      </c>
      <c r="E27" s="65"/>
      <c r="F27" s="30"/>
      <c r="G27" s="30"/>
      <c r="H27" s="30"/>
      <c r="I27" s="30"/>
      <c r="J27" s="30"/>
      <c r="K27" s="3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9" customHeight="1" thickBot="1" x14ac:dyDescent="0.35">
      <c r="A28" s="28"/>
      <c r="B28" s="36"/>
      <c r="C28" s="29"/>
      <c r="D28" s="32"/>
      <c r="E28" s="33"/>
      <c r="F28" s="29"/>
      <c r="G28" s="29"/>
      <c r="H28" s="29"/>
      <c r="I28" s="30"/>
      <c r="J28" s="30"/>
      <c r="K28" s="3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39.75" customHeight="1" thickBot="1" x14ac:dyDescent="0.35">
      <c r="A29" s="28"/>
      <c r="B29" s="37" t="s">
        <v>27</v>
      </c>
      <c r="C29" s="38" t="s">
        <v>26</v>
      </c>
      <c r="D29" s="26" t="s">
        <v>21</v>
      </c>
      <c r="E29" s="27">
        <f>E16+E20+E26</f>
        <v>4065000</v>
      </c>
      <c r="F29" s="30"/>
      <c r="G29" s="30"/>
      <c r="H29" s="30"/>
      <c r="I29" s="30"/>
      <c r="J29" s="30"/>
      <c r="K29" s="3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8.25" customHeight="1" x14ac:dyDescent="0.3">
      <c r="A30" s="28"/>
      <c r="B30" s="39"/>
      <c r="C30" s="30"/>
      <c r="D30" s="30"/>
      <c r="E30" s="30"/>
      <c r="F30" s="30"/>
      <c r="G30" s="30"/>
      <c r="H30" s="30"/>
      <c r="I30" s="30"/>
      <c r="J30" s="30"/>
      <c r="K30" s="3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x14ac:dyDescent="0.3">
      <c r="A31" s="28"/>
      <c r="B31" s="39"/>
      <c r="C31" s="39"/>
      <c r="D31" s="30"/>
      <c r="E31" s="30"/>
      <c r="F31" s="30"/>
      <c r="G31" s="30"/>
      <c r="H31" s="30"/>
      <c r="I31" s="30"/>
      <c r="J31" s="30"/>
      <c r="K31" s="3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x14ac:dyDescent="0.3">
      <c r="A32" s="28"/>
      <c r="B32" s="28"/>
      <c r="C32" s="39"/>
      <c r="D32" s="30"/>
      <c r="E32" s="30"/>
      <c r="F32" s="30"/>
      <c r="G32" s="30"/>
      <c r="H32" s="30"/>
      <c r="I32" s="30"/>
      <c r="J32" s="30"/>
      <c r="K32" s="3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x14ac:dyDescent="0.3">
      <c r="A33" s="28"/>
      <c r="B33" s="28"/>
      <c r="C33" s="39"/>
      <c r="D33" s="30"/>
      <c r="E33" s="30"/>
      <c r="F33" s="30"/>
      <c r="G33" s="30"/>
      <c r="H33" s="30"/>
      <c r="I33" s="30"/>
      <c r="J33" s="30"/>
      <c r="K33" s="3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x14ac:dyDescent="0.3">
      <c r="A34" s="28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x14ac:dyDescent="0.3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x14ac:dyDescent="0.3">
      <c r="A36" s="28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x14ac:dyDescent="0.3">
      <c r="A37" s="28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x14ac:dyDescent="0.3">
      <c r="A38" s="2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x14ac:dyDescent="0.3">
      <c r="A39" s="28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5" customHeight="1" x14ac:dyDescent="0.3">
      <c r="A40" s="2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x14ac:dyDescent="0.3">
      <c r="A41" s="28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x14ac:dyDescent="0.3">
      <c r="A42" s="28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x14ac:dyDescent="0.3">
      <c r="A43" s="28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x14ac:dyDescent="0.3">
      <c r="A44" s="28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x14ac:dyDescent="0.3">
      <c r="A45" s="28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x14ac:dyDescent="0.3">
      <c r="A46" s="28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x14ac:dyDescent="0.3">
      <c r="A47" s="28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x14ac:dyDescent="0.3">
      <c r="A48" s="2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37" ht="45" customHeight="1" x14ac:dyDescent="0.3">
      <c r="A49" s="28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3">
      <c r="A50" s="28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3">
      <c r="A51" s="28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3">
      <c r="A52" s="28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3">
      <c r="A53" s="2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3">
      <c r="A54" s="28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3">
      <c r="A55" s="28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3">
      <c r="A56" s="28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x14ac:dyDescent="0.3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3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x14ac:dyDescent="0.3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x14ac:dyDescent="0.3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x14ac:dyDescent="0.3">
      <c r="A61" s="28"/>
      <c r="B61" s="28"/>
      <c r="C61" s="30"/>
      <c r="D61" s="30"/>
      <c r="E61" s="30"/>
      <c r="F61" s="30"/>
      <c r="G61" s="30"/>
      <c r="H61" s="30"/>
      <c r="I61" s="30"/>
      <c r="J61" s="30"/>
      <c r="K61" s="3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x14ac:dyDescent="0.3">
      <c r="A62" s="28"/>
      <c r="B62" s="28"/>
      <c r="C62" s="30"/>
      <c r="D62" s="30"/>
      <c r="E62" s="30"/>
      <c r="F62" s="30"/>
      <c r="G62" s="30"/>
      <c r="H62" s="30"/>
      <c r="I62" s="30"/>
      <c r="J62" s="30"/>
      <c r="K62" s="3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x14ac:dyDescent="0.3">
      <c r="A63" s="28"/>
      <c r="B63" s="28"/>
      <c r="C63" s="30"/>
      <c r="D63" s="30"/>
      <c r="E63" s="30"/>
      <c r="F63" s="30"/>
      <c r="G63" s="30"/>
      <c r="H63" s="30"/>
      <c r="I63" s="30"/>
      <c r="J63" s="30"/>
      <c r="K63" s="3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x14ac:dyDescent="0.3">
      <c r="A64" s="28"/>
      <c r="B64" s="28"/>
      <c r="C64" s="30"/>
      <c r="D64" s="30"/>
      <c r="E64" s="30"/>
      <c r="F64" s="30"/>
      <c r="G64" s="30"/>
      <c r="H64" s="30"/>
      <c r="I64" s="30"/>
      <c r="J64" s="30"/>
      <c r="K64" s="3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x14ac:dyDescent="0.3">
      <c r="A65" s="28"/>
      <c r="B65" s="28"/>
      <c r="C65" s="30"/>
      <c r="D65" s="30"/>
      <c r="E65" s="30"/>
      <c r="F65" s="30"/>
      <c r="G65" s="30"/>
      <c r="H65" s="30"/>
      <c r="I65" s="30"/>
      <c r="J65" s="30"/>
      <c r="K65" s="3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x14ac:dyDescent="0.3">
      <c r="A66" s="28"/>
      <c r="B66" s="28"/>
      <c r="C66" s="30"/>
      <c r="D66" s="30"/>
      <c r="E66" s="30"/>
      <c r="F66" s="30"/>
      <c r="G66" s="30"/>
      <c r="H66" s="30"/>
      <c r="I66" s="30"/>
      <c r="J66" s="30"/>
      <c r="K66" s="3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x14ac:dyDescent="0.3">
      <c r="A67" s="28"/>
      <c r="B67" s="28"/>
      <c r="C67" s="30"/>
      <c r="D67" s="30"/>
      <c r="E67" s="30"/>
      <c r="F67" s="30"/>
      <c r="G67" s="30"/>
      <c r="H67" s="30"/>
      <c r="I67" s="30"/>
      <c r="J67" s="30"/>
      <c r="K67" s="3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x14ac:dyDescent="0.3">
      <c r="A68" s="28"/>
      <c r="B68" s="28"/>
      <c r="C68" s="30"/>
      <c r="D68" s="30"/>
      <c r="E68" s="30"/>
      <c r="F68" s="30"/>
      <c r="G68" s="30"/>
      <c r="H68" s="30"/>
      <c r="I68" s="30"/>
      <c r="J68" s="30"/>
      <c r="K68" s="3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x14ac:dyDescent="0.3">
      <c r="A69" s="28"/>
      <c r="B69" s="28"/>
      <c r="C69" s="30"/>
      <c r="D69" s="30"/>
      <c r="E69" s="30"/>
      <c r="F69" s="30"/>
      <c r="G69" s="30"/>
      <c r="H69" s="30"/>
      <c r="I69" s="30"/>
      <c r="J69" s="30"/>
      <c r="K69" s="30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x14ac:dyDescent="0.3">
      <c r="A70" s="28"/>
      <c r="B70" s="28"/>
      <c r="C70" s="30"/>
      <c r="D70" s="30"/>
      <c r="E70" s="30"/>
      <c r="F70" s="30"/>
      <c r="G70" s="30"/>
      <c r="H70" s="30"/>
      <c r="I70" s="30"/>
      <c r="J70" s="30"/>
      <c r="K70" s="30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x14ac:dyDescent="0.3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x14ac:dyDescent="0.3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x14ac:dyDescent="0.3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x14ac:dyDescent="0.3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x14ac:dyDescent="0.3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x14ac:dyDescent="0.3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x14ac:dyDescent="0.3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x14ac:dyDescent="0.3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x14ac:dyDescent="0.3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x14ac:dyDescent="0.3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3:37" x14ac:dyDescent="0.3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3:37" x14ac:dyDescent="0.3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3:37" x14ac:dyDescent="0.3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3:37" x14ac:dyDescent="0.3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3:37" x14ac:dyDescent="0.3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3:37" x14ac:dyDescent="0.3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3:37" x14ac:dyDescent="0.3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3:37" x14ac:dyDescent="0.3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3:37" x14ac:dyDescent="0.3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3:37" x14ac:dyDescent="0.3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3:37" x14ac:dyDescent="0.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3:37" x14ac:dyDescent="0.3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3:37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3:37" x14ac:dyDescent="0.3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3:37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3:37" x14ac:dyDescent="0.3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</sheetData>
  <mergeCells count="9">
    <mergeCell ref="B26:B27"/>
    <mergeCell ref="E26:E27"/>
    <mergeCell ref="B5:B14"/>
    <mergeCell ref="E5:E14"/>
    <mergeCell ref="B20:B24"/>
    <mergeCell ref="B2:E3"/>
    <mergeCell ref="E20:E24"/>
    <mergeCell ref="B16:B18"/>
    <mergeCell ref="E16:E1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Drop In Value Calculator</vt:lpstr>
    </vt:vector>
  </TitlesOfParts>
  <Company>IDEX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Leonard, Ben</dc:creator>
  <cp:lastModifiedBy>Elling, Austin</cp:lastModifiedBy>
  <dcterms:created xsi:type="dcterms:W3CDTF">2025-02-26T14:12:08Z</dcterms:created>
  <dcterms:modified xsi:type="dcterms:W3CDTF">2025-03-27T17:53:20Z</dcterms:modified>
</cp:coreProperties>
</file>